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\Desktop\Armáda spásy\spolek\TZ\Platforma 10\"/>
    </mc:Choice>
  </mc:AlternateContent>
  <xr:revisionPtr revIDLastSave="0" documentId="8_{0D8D82E2-2A4E-4CB3-8917-A213D3261BE3}" xr6:coauthVersionLast="47" xr6:coauthVersionMax="47" xr10:uidLastSave="{00000000-0000-0000-0000-000000000000}"/>
  <bookViews>
    <workbookView xWindow="-108" yWindow="-108" windowWidth="23256" windowHeight="12576" tabRatio="451" xr2:uid="{00000000-000D-0000-FFFF-FFFF00000000}"/>
  </bookViews>
  <sheets>
    <sheet name="Porovnání mezd P10 a plat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8" i="2" l="1"/>
  <c r="D138" i="2" s="1"/>
  <c r="C140" i="2"/>
  <c r="D140" i="2" s="1"/>
  <c r="C139" i="2"/>
  <c r="D139" i="2" s="1"/>
  <c r="H42" i="2"/>
  <c r="H41" i="2"/>
  <c r="G42" i="2"/>
  <c r="T11" i="2"/>
  <c r="T12" i="2"/>
  <c r="T13" i="2"/>
  <c r="T10" i="2"/>
  <c r="G112" i="2" l="1"/>
  <c r="G87" i="2"/>
  <c r="G58" i="2"/>
  <c r="G41" i="2"/>
  <c r="Q11" i="2"/>
  <c r="Q12" i="2"/>
  <c r="Q13" i="2"/>
  <c r="Q10" i="2"/>
  <c r="G113" i="2" l="1"/>
  <c r="G88" i="2"/>
  <c r="G59" i="2"/>
  <c r="F23" i="2"/>
  <c r="F24" i="2"/>
  <c r="F25" i="2"/>
  <c r="F22" i="2"/>
  <c r="E23" i="2"/>
  <c r="E24" i="2"/>
  <c r="E25" i="2"/>
  <c r="E22" i="2"/>
  <c r="D23" i="2"/>
  <c r="D24" i="2"/>
  <c r="D25" i="2"/>
  <c r="D22" i="2"/>
  <c r="C23" i="2"/>
  <c r="C24" i="2"/>
  <c r="C25" i="2"/>
  <c r="C22" i="2"/>
  <c r="E11" i="2"/>
  <c r="E12" i="2"/>
  <c r="E13" i="2"/>
  <c r="E10" i="2"/>
  <c r="H11" i="2"/>
  <c r="H12" i="2"/>
  <c r="H13" i="2"/>
  <c r="H10" i="2"/>
  <c r="K11" i="2"/>
  <c r="K12" i="2"/>
  <c r="K13" i="2"/>
  <c r="K10" i="2"/>
  <c r="N11" i="2"/>
  <c r="N12" i="2"/>
  <c r="N13" i="2"/>
  <c r="N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Dalibor Hála</author>
  </authors>
  <commentList>
    <comment ref="H43" authorId="0" shapeId="0" xr:uid="{159ACAE8-DB42-4626-9233-5801A93EC511}">
      <text>
        <r>
          <rPr>
            <b/>
            <sz val="9"/>
            <color indexed="81"/>
            <rFont val="Tahoma"/>
            <family val="2"/>
            <charset val="238"/>
          </rPr>
          <t>Dalibor Hála:</t>
        </r>
        <r>
          <rPr>
            <sz val="9"/>
            <color indexed="81"/>
            <rFont val="Tahoma"/>
            <family val="2"/>
            <charset val="238"/>
          </rPr>
          <t xml:space="preserve">
https://www.czso.cz/csu/czso/cri/prumerne-mzdy-4-ctvrtleti-2023
</t>
        </r>
      </text>
    </comment>
    <comment ref="H60" authorId="0" shapeId="0" xr:uid="{F41DBE4F-865D-4666-BA50-818A11665C7D}">
      <text>
        <r>
          <rPr>
            <b/>
            <sz val="9"/>
            <color indexed="81"/>
            <rFont val="Tahoma"/>
            <family val="2"/>
            <charset val="238"/>
          </rPr>
          <t>Dalibor Hála:</t>
        </r>
        <r>
          <rPr>
            <sz val="9"/>
            <color indexed="81"/>
            <rFont val="Tahoma"/>
            <family val="2"/>
            <charset val="238"/>
          </rPr>
          <t xml:space="preserve">
https://www.czso.cz/csu/czso/cri/prumerne-mzdy-4-ctvrtleti-2023
</t>
        </r>
      </text>
    </comment>
    <comment ref="H89" authorId="0" shapeId="0" xr:uid="{30FF30C9-CDFF-4AB0-ABCC-4EB5125A8701}">
      <text>
        <r>
          <rPr>
            <b/>
            <sz val="9"/>
            <color indexed="81"/>
            <rFont val="Tahoma"/>
            <family val="2"/>
            <charset val="238"/>
          </rPr>
          <t>Dalibor Hála:</t>
        </r>
        <r>
          <rPr>
            <sz val="9"/>
            <color indexed="81"/>
            <rFont val="Tahoma"/>
            <family val="2"/>
            <charset val="238"/>
          </rPr>
          <t xml:space="preserve">
https://www.czso.cz/csu/czso/cri/prumerne-mzdy-4-ctvrtleti-2023
</t>
        </r>
      </text>
    </comment>
    <comment ref="H114" authorId="0" shapeId="0" xr:uid="{BBD09ACF-9FD0-4C4C-8CB7-1FC396BA0F2C}">
      <text>
        <r>
          <rPr>
            <b/>
            <sz val="9"/>
            <color indexed="81"/>
            <rFont val="Tahoma"/>
            <family val="2"/>
            <charset val="238"/>
          </rPr>
          <t>Dalibor Hála:</t>
        </r>
        <r>
          <rPr>
            <sz val="9"/>
            <color indexed="81"/>
            <rFont val="Tahoma"/>
            <family val="2"/>
            <charset val="238"/>
          </rPr>
          <t xml:space="preserve">
https://www.czso.cz/csu/czso/cri/prumerne-mzdy-4-ctvrtleti-2023
</t>
        </r>
      </text>
    </comment>
  </commentList>
</comments>
</file>

<file path=xl/sharedStrings.xml><?xml version="1.0" encoding="utf-8"?>
<sst xmlns="http://schemas.openxmlformats.org/spreadsheetml/2006/main" count="74" uniqueCount="42">
  <si>
    <t>3221 Všeobecné sestry bez specializace - obecně ve zdravotních i sociálních službách</t>
  </si>
  <si>
    <t>3412 sociální práce</t>
  </si>
  <si>
    <t>5321 pracovníci v sociálních službách -  pobytová péče</t>
  </si>
  <si>
    <t xml:space="preserve">5322 prac.sociálních služeb - ambulantní,terénní služby,domácí péče </t>
  </si>
  <si>
    <t>https://ispv.cz/cz/Vysledky-setreni/Archiv.aspx</t>
  </si>
  <si>
    <t>rozdíl mezi průměrem mzdové a platové sféry</t>
  </si>
  <si>
    <t>53212 pracovníci v sociálních službách -  pobytová péče</t>
  </si>
  <si>
    <t xml:space="preserve">53222 prac.sociálních služeb - ambulantní,terénní služby,domácí péče </t>
  </si>
  <si>
    <t>Průměrná mzda v ČR</t>
  </si>
  <si>
    <t>Průměrný plat pracovníků v sociálních službách - ambulantní,terénní služby,domácí péče (příspěvkové organizace)</t>
  </si>
  <si>
    <t>Průměrný plat pracovníků v sociálních službách v pobytové péči (příspěvkové organizace)</t>
  </si>
  <si>
    <t>Průměrný plat sociálního pracovníka v sociálních službách (příspěvkové organizace)</t>
  </si>
  <si>
    <t>Průměrný plat všeobecné sestry bez specializace; obecně ve zdravotních i sociálních službách (příspěvkové organizace)</t>
  </si>
  <si>
    <t>ROK</t>
  </si>
  <si>
    <t>průměr mezd</t>
  </si>
  <si>
    <t>průměr platů</t>
  </si>
  <si>
    <t xml:space="preserve">zdroj platů: Informační systém o průměrném výdělku </t>
  </si>
  <si>
    <t>Rozdíl mezi průměrem mzdové a platové sféry</t>
  </si>
  <si>
    <t>Zdroj: ČSÚ – průměrná měsíční mzda na přepočtené počty zaměstnanců, roční data</t>
  </si>
  <si>
    <t xml:space="preserve"> </t>
  </si>
  <si>
    <t xml:space="preserve">Níže uvedená data ukazují porovnání mezd v NNO a platů na ekvivalentních pozicích ve veřejném sektoru (státních, krajských).  </t>
  </si>
  <si>
    <t>Zdrojem platových dat byl Informační systém o průměrném výdělku (odkaz níže). Zdrojem mzdových dat byl průzkum prostřednictvím platformy P10.</t>
  </si>
  <si>
    <t xml:space="preserve">zdroj platů: Průzkum platformy P10 </t>
  </si>
  <si>
    <t>Průměrná mzda sociálního pracovníka v NNO</t>
  </si>
  <si>
    <t>Ročně</t>
  </si>
  <si>
    <t xml:space="preserve">téměř dvě měsíční mzdy za rok méně </t>
  </si>
  <si>
    <t xml:space="preserve">téměř pět měsíčních mezd za rok méně </t>
  </si>
  <si>
    <t>Za tu samou práci o:</t>
  </si>
  <si>
    <t>Sociální pracovník</t>
  </si>
  <si>
    <t>Pracovník v sociálních službách -  pobytová péče</t>
  </si>
  <si>
    <t>Všeobecná sestra bez specializace - obecně ve zdravotních i sociálních službách</t>
  </si>
  <si>
    <t>Důstojná mzda v ČR</t>
  </si>
  <si>
    <t>Poslední aktualizace dat proběhla 14.5. 2025 (údaje za rok 2023 z NNO).</t>
  </si>
  <si>
    <t>jednu a půl měsíční mzdy za rok méně</t>
  </si>
  <si>
    <t>v NNO dostane PSS (pobytová péče) o o 1,4 výplaty ročně méně, než kolega ve státních/krajských institucích</t>
  </si>
  <si>
    <t>v NNO dostane Všeobecná sestra bez pecializace o více než čtyři výplaty ročně méně, než kolegyně ve státních/krajských institucích</t>
  </si>
  <si>
    <t>Roční rozdíl mezi mzdou a platem v sektoru sociálních služeb (data za rok 2023)</t>
  </si>
  <si>
    <t>Průměrná mzda pracovníků v sociálních službách - pobytová péče NNO</t>
  </si>
  <si>
    <t>Průměrná mzda pracovníků v sociálních službách - ambulantní,terénní služby,domácí péče NNO</t>
  </si>
  <si>
    <t>Průměrná mzda - všeobecné sestry bez specializace; obecně ve zdravotních i sociálních službách NNO</t>
  </si>
  <si>
    <t>Rozdíl přepočtený na násobek měsíční mzdy v NNO (O kolik méně si ročně vydělají zaměstnanci neziskových organizací než jejich kolegové ve veřejné sféře?)</t>
  </si>
  <si>
    <t>v NNO dostane Sociální pracovník o 1,6 výplaty ročně méně, než kolega ve státních/krajských institucích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</si>
</sst>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_;\-\ #,##0__;* "/>
    <numFmt numFmtId="166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66" fontId="6" fillId="0" borderId="1" xfId="0" applyNumberFormat="1" applyFont="1" applyBorder="1"/>
    <xf numFmtId="0" fontId="6" fillId="0" borderId="13" xfId="0" applyFont="1" applyBorder="1" applyAlignment="1">
      <alignment wrapText="1"/>
    </xf>
    <xf numFmtId="0" fontId="6" fillId="0" borderId="15" xfId="0" applyFont="1" applyBorder="1" applyAlignment="1">
      <alignment wrapText="1"/>
    </xf>
    <xf numFmtId="166" fontId="6" fillId="0" borderId="16" xfId="0" applyNumberFormat="1" applyFont="1" applyBorder="1"/>
    <xf numFmtId="166" fontId="6" fillId="0" borderId="14" xfId="0" applyNumberFormat="1" applyFont="1" applyBorder="1"/>
    <xf numFmtId="166" fontId="6" fillId="0" borderId="17" xfId="0" applyNumberFormat="1" applyFont="1" applyBorder="1"/>
    <xf numFmtId="0" fontId="8" fillId="3" borderId="10" xfId="0" applyFont="1" applyFill="1" applyBorder="1" applyAlignment="1">
      <alignment wrapText="1"/>
    </xf>
    <xf numFmtId="0" fontId="8" fillId="3" borderId="11" xfId="0" applyFont="1" applyFill="1" applyBorder="1"/>
    <xf numFmtId="0" fontId="8" fillId="3" borderId="12" xfId="0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/>
    </xf>
    <xf numFmtId="166" fontId="6" fillId="0" borderId="8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6" fillId="0" borderId="7" xfId="0" applyNumberFormat="1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wrapText="1"/>
    </xf>
    <xf numFmtId="0" fontId="11" fillId="0" borderId="19" xfId="16" applyFont="1" applyBorder="1" applyAlignment="1">
      <alignment wrapText="1"/>
    </xf>
    <xf numFmtId="0" fontId="9" fillId="2" borderId="20" xfId="0" applyFont="1" applyFill="1" applyBorder="1" applyAlignment="1">
      <alignment horizontal="left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166" fontId="10" fillId="0" borderId="6" xfId="0" applyNumberFormat="1" applyFont="1" applyBorder="1"/>
    <xf numFmtId="166" fontId="10" fillId="0" borderId="9" xfId="0" applyNumberFormat="1" applyFont="1" applyBorder="1"/>
    <xf numFmtId="0" fontId="12" fillId="0" borderId="0" xfId="0" applyFont="1" applyAlignment="1">
      <alignment wrapText="1"/>
    </xf>
    <xf numFmtId="2" fontId="6" fillId="0" borderId="0" xfId="0" applyNumberFormat="1" applyFont="1"/>
    <xf numFmtId="0" fontId="8" fillId="3" borderId="2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13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2" fontId="6" fillId="0" borderId="8" xfId="0" applyNumberFormat="1" applyFont="1" applyBorder="1"/>
    <xf numFmtId="0" fontId="6" fillId="8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0" borderId="15" xfId="16" applyBorder="1" applyAlignment="1">
      <alignment wrapText="1"/>
    </xf>
    <xf numFmtId="2" fontId="6" fillId="0" borderId="6" xfId="0" applyNumberFormat="1" applyFont="1" applyBorder="1" applyAlignment="1">
      <alignment wrapText="1"/>
    </xf>
    <xf numFmtId="2" fontId="6" fillId="0" borderId="9" xfId="0" applyNumberFormat="1" applyFont="1" applyBorder="1" applyAlignment="1">
      <alignment wrapText="1"/>
    </xf>
    <xf numFmtId="166" fontId="8" fillId="0" borderId="0" xfId="0" applyNumberFormat="1" applyFont="1"/>
    <xf numFmtId="166" fontId="8" fillId="0" borderId="8" xfId="0" applyNumberFormat="1" applyFont="1" applyBorder="1"/>
  </cellXfs>
  <cellStyles count="17">
    <cellStyle name="celá čísla" xfId="10" xr:uid="{00000000-0005-0000-0000-000000000000}"/>
    <cellStyle name="čárky 2" xfId="9" xr:uid="{00000000-0005-0000-0000-000001000000}"/>
    <cellStyle name="Hypertextový odkaz" xfId="16" builtinId="8"/>
    <cellStyle name="normal" xfId="2" xr:uid="{00000000-0005-0000-0000-000003000000}"/>
    <cellStyle name="Normální" xfId="0" builtinId="0"/>
    <cellStyle name="normální 10" xfId="8" xr:uid="{00000000-0005-0000-0000-000005000000}"/>
    <cellStyle name="Normální 2" xfId="1" xr:uid="{00000000-0005-0000-0000-000006000000}"/>
    <cellStyle name="normální 2 2 2 3 2" xfId="4" xr:uid="{00000000-0005-0000-0000-000007000000}"/>
    <cellStyle name="normální 2 3 3" xfId="6" xr:uid="{00000000-0005-0000-0000-000008000000}"/>
    <cellStyle name="normální 2 4" xfId="3" xr:uid="{00000000-0005-0000-0000-000009000000}"/>
    <cellStyle name="normální 3" xfId="5" xr:uid="{00000000-0005-0000-0000-00000A000000}"/>
    <cellStyle name="Normální 4" xfId="11" xr:uid="{00000000-0005-0000-0000-00000B000000}"/>
    <cellStyle name="Normální 5" xfId="12" xr:uid="{00000000-0005-0000-0000-00000C000000}"/>
    <cellStyle name="Normální 6" xfId="13" xr:uid="{00000000-0005-0000-0000-00000D000000}"/>
    <cellStyle name="Normální 7" xfId="15" xr:uid="{00000000-0005-0000-0000-00000E000000}"/>
    <cellStyle name="Normální 8" xfId="14" xr:uid="{00000000-0005-0000-0000-00000F000000}"/>
    <cellStyle name="procent 2" xfId="7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rozdíl mezi průměrem mzdové a platové sféry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'Porovnání mezd P10 a platů'!$B$22</c:f>
              <c:strCache>
                <c:ptCount val="1"/>
                <c:pt idx="0">
                  <c:v>3412 sociální práce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'Porovnání mezd P10 a platů'!$C$21:$H$21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platů'!$C$22:$H$22</c:f>
              <c:numCache>
                <c:formatCode>#\ ##0\ "Kč"</c:formatCode>
                <c:ptCount val="6"/>
                <c:pt idx="0">
                  <c:v>1571.6549000000014</c:v>
                </c:pt>
                <c:pt idx="1">
                  <c:v>3011</c:v>
                </c:pt>
                <c:pt idx="2">
                  <c:v>4445</c:v>
                </c:pt>
                <c:pt idx="3">
                  <c:v>3535.8839999999982</c:v>
                </c:pt>
                <c:pt idx="4">
                  <c:v>3243</c:v>
                </c:pt>
                <c:pt idx="5">
                  <c:v>5261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32-4171-A1EC-7BC8AE7CDE56}"/>
            </c:ext>
          </c:extLst>
        </c:ser>
        <c:ser>
          <c:idx val="1"/>
          <c:order val="1"/>
          <c:tx>
            <c:strRef>
              <c:f>'Porovnání mezd P10 a platů'!$B$23</c:f>
              <c:strCache>
                <c:ptCount val="1"/>
                <c:pt idx="0">
                  <c:v>5321 pracovníci v sociálních službách -  pobytová péče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'Porovnání mezd P10 a platů'!$C$21:$H$21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platů'!$C$23:$H$23</c:f>
              <c:numCache>
                <c:formatCode>#\ ##0\ "Kč"</c:formatCode>
                <c:ptCount val="6"/>
                <c:pt idx="0">
                  <c:v>3182.9386999999988</c:v>
                </c:pt>
                <c:pt idx="1">
                  <c:v>4289</c:v>
                </c:pt>
                <c:pt idx="2">
                  <c:v>5002</c:v>
                </c:pt>
                <c:pt idx="3">
                  <c:v>6813.3438999999998</c:v>
                </c:pt>
                <c:pt idx="4">
                  <c:v>5127</c:v>
                </c:pt>
                <c:pt idx="5">
                  <c:v>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32-4171-A1EC-7BC8AE7CDE56}"/>
            </c:ext>
          </c:extLst>
        </c:ser>
        <c:ser>
          <c:idx val="2"/>
          <c:order val="2"/>
          <c:tx>
            <c:strRef>
              <c:f>'Porovnání mezd P10 a platů'!$B$24</c:f>
              <c:strCache>
                <c:ptCount val="1"/>
                <c:pt idx="0">
                  <c:v>5322 prac.sociálních služeb - ambulantní,terénní služby,domácí péče 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'Porovnání mezd P10 a platů'!$C$21:$H$21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platů'!$C$24:$H$24</c:f>
              <c:numCache>
                <c:formatCode>#\ ##0\ "Kč"</c:formatCode>
                <c:ptCount val="6"/>
                <c:pt idx="0">
                  <c:v>2459.5985000000001</c:v>
                </c:pt>
                <c:pt idx="1">
                  <c:v>2496</c:v>
                </c:pt>
                <c:pt idx="2">
                  <c:v>3661</c:v>
                </c:pt>
                <c:pt idx="3">
                  <c:v>3095.7504999999946</c:v>
                </c:pt>
                <c:pt idx="4">
                  <c:v>2476</c:v>
                </c:pt>
                <c:pt idx="5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32-4171-A1EC-7BC8AE7CDE56}"/>
            </c:ext>
          </c:extLst>
        </c:ser>
        <c:ser>
          <c:idx val="3"/>
          <c:order val="3"/>
          <c:tx>
            <c:strRef>
              <c:f>'Porovnání mezd P10 a platů'!$B$25</c:f>
              <c:strCache>
                <c:ptCount val="1"/>
                <c:pt idx="0">
                  <c:v>3221 Všeobecné sestry bez specializace - obecně ve zdravotních i sociálních službách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'Porovnání mezd P10 a platů'!$C$21:$H$21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platů'!$C$25:$H$25</c:f>
              <c:numCache>
                <c:formatCode>#\ ##0\ "Kč"</c:formatCode>
                <c:ptCount val="6"/>
                <c:pt idx="0">
                  <c:v>13512.110200000003</c:v>
                </c:pt>
                <c:pt idx="1">
                  <c:v>15472</c:v>
                </c:pt>
                <c:pt idx="2">
                  <c:v>19782</c:v>
                </c:pt>
                <c:pt idx="3">
                  <c:v>19312.138299999999</c:v>
                </c:pt>
                <c:pt idx="4">
                  <c:v>16381</c:v>
                </c:pt>
                <c:pt idx="5">
                  <c:v>14863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32-4171-A1EC-7BC8AE7CD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071295"/>
        <c:axId val="1682200415"/>
      </c:lineChart>
      <c:catAx>
        <c:axId val="1822071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82200415"/>
        <c:crosses val="autoZero"/>
        <c:auto val="1"/>
        <c:lblAlgn val="ctr"/>
        <c:lblOffset val="100"/>
        <c:noMultiLvlLbl val="0"/>
      </c:catAx>
      <c:valAx>
        <c:axId val="16822004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Nominální rozdíl v 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\ ##0\ &quot;Kč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2207129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Porovnání průměrných</a:t>
            </a:r>
            <a:r>
              <a:rPr lang="cs-CZ" b="1" baseline="0"/>
              <a:t> mezd a platů sociálních pracovníků v oblasti sociálních služeb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'Porovnání mezd P10 a platů'!$B$41</c:f>
              <c:strCache>
                <c:ptCount val="1"/>
                <c:pt idx="0">
                  <c:v>Průměrná mzda sociálního pracovníka v NNO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'Porovnání mezd P10 a platů'!$C$40:$H$40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platů'!$C$41:$H$41</c:f>
              <c:numCache>
                <c:formatCode>#\ ##0\ "Kč"</c:formatCode>
                <c:ptCount val="6"/>
                <c:pt idx="0">
                  <c:v>29459.4028</c:v>
                </c:pt>
                <c:pt idx="1">
                  <c:v>30641</c:v>
                </c:pt>
                <c:pt idx="2">
                  <c:v>33039</c:v>
                </c:pt>
                <c:pt idx="3">
                  <c:v>37187.689100000003</c:v>
                </c:pt>
                <c:pt idx="4">
                  <c:v>38427</c:v>
                </c:pt>
                <c:pt idx="5">
                  <c:v>39054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1B-4003-B7A1-BBEDE29466E2}"/>
            </c:ext>
          </c:extLst>
        </c:ser>
        <c:ser>
          <c:idx val="1"/>
          <c:order val="1"/>
          <c:tx>
            <c:strRef>
              <c:f>'Porovnání mezd P10 a platů'!$B$42</c:f>
              <c:strCache>
                <c:ptCount val="1"/>
                <c:pt idx="0">
                  <c:v>Průměrný plat sociálního pracovníka v sociálních službách (příspěvkové organizace)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'Porovnání mezd P10 a platů'!$C$40:$H$40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platů'!$C$42:$H$42</c:f>
              <c:numCache>
                <c:formatCode>#\ ##0\ "Kč"</c:formatCode>
                <c:ptCount val="6"/>
                <c:pt idx="0">
                  <c:v>31031.057700000001</c:v>
                </c:pt>
                <c:pt idx="1">
                  <c:v>33652</c:v>
                </c:pt>
                <c:pt idx="2">
                  <c:v>37484</c:v>
                </c:pt>
                <c:pt idx="3">
                  <c:v>40723.573100000001</c:v>
                </c:pt>
                <c:pt idx="4">
                  <c:v>41670.400600000001</c:v>
                </c:pt>
                <c:pt idx="5">
                  <c:v>44315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1B-4003-B7A1-BBEDE2946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78761567"/>
        <c:axId val="1678758239"/>
      </c:barChart>
      <c:lineChart>
        <c:grouping val="standard"/>
        <c:varyColors val="0"/>
        <c:ser>
          <c:idx val="2"/>
          <c:order val="2"/>
          <c:tx>
            <c:strRef>
              <c:f>'Porovnání mezd P10 a platů'!$B$43</c:f>
              <c:strCache>
                <c:ptCount val="1"/>
                <c:pt idx="0">
                  <c:v>Průměrná mzda v ČR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'Porovnání mezd P10 a platů'!$D$40:$H$40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'Porovnání mezd P10 a platů'!$C$43:$H$43</c:f>
              <c:numCache>
                <c:formatCode>#\ ##0\ "Kč"</c:formatCode>
                <c:ptCount val="6"/>
                <c:pt idx="0">
                  <c:v>32051</c:v>
                </c:pt>
                <c:pt idx="1">
                  <c:v>34578</c:v>
                </c:pt>
                <c:pt idx="2">
                  <c:v>35662</c:v>
                </c:pt>
                <c:pt idx="3">
                  <c:v>37839</c:v>
                </c:pt>
                <c:pt idx="4">
                  <c:v>40353</c:v>
                </c:pt>
                <c:pt idx="5">
                  <c:v>43341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1B-4003-B7A1-BBEDE29466E2}"/>
            </c:ext>
          </c:extLst>
        </c:ser>
        <c:ser>
          <c:idx val="4"/>
          <c:order val="3"/>
          <c:tx>
            <c:strRef>
              <c:f>'Porovnání mezd P10 a platů'!$B$44</c:f>
              <c:strCache>
                <c:ptCount val="1"/>
                <c:pt idx="0">
                  <c:v>Důstojná mzda v ČR</c:v>
                </c:pt>
              </c:strCache>
            </c:strRef>
          </c:tx>
          <c:spPr>
            <a:ln w="38100" cap="flat" cmpd="sng" algn="ctr">
              <a:solidFill>
                <a:srgbClr val="7030A0"/>
              </a:solidFill>
              <a:prstDash val="solid"/>
              <a:round/>
              <a:headEnd type="none" w="sm" len="sm"/>
            </a:ln>
            <a:effectLst/>
          </c:spPr>
          <c:marker>
            <c:symbol val="none"/>
          </c:marker>
          <c:cat>
            <c:numRef>
              <c:f>'Porovnání mezd P10 a platů'!$D$40:$H$40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'Porovnání mezd P10 a platů'!$C$44:$H$44</c:f>
              <c:numCache>
                <c:formatCode>#\ ##0\ "Kč"</c:formatCode>
                <c:ptCount val="6"/>
                <c:pt idx="1">
                  <c:v>31463</c:v>
                </c:pt>
                <c:pt idx="2">
                  <c:v>32438</c:v>
                </c:pt>
                <c:pt idx="3">
                  <c:v>31146</c:v>
                </c:pt>
                <c:pt idx="4">
                  <c:v>40912</c:v>
                </c:pt>
                <c:pt idx="5">
                  <c:v>45574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11-4D82-8A8F-91A9C09C5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761567"/>
        <c:axId val="1678758239"/>
      </c:lineChart>
      <c:catAx>
        <c:axId val="167876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8758239"/>
        <c:crosses val="autoZero"/>
        <c:auto val="1"/>
        <c:lblAlgn val="ctr"/>
        <c:lblOffset val="100"/>
        <c:noMultiLvlLbl val="0"/>
      </c:catAx>
      <c:valAx>
        <c:axId val="167875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Kč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87615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Porovnání průměrných</a:t>
            </a:r>
            <a:r>
              <a:rPr lang="cs-CZ" b="1" baseline="0"/>
              <a:t> mezd a platů pracovníků v sociálních službách - pobytová péče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'Porovnání mezd P10 a platů'!$B$58</c:f>
              <c:strCache>
                <c:ptCount val="1"/>
                <c:pt idx="0">
                  <c:v>Průměrná mzda pracovníků v sociálních službách - pobytová péče NNO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'Porovnání mezd P10 a platů'!$C$57:$H$57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platů'!$C$58:$H$58</c:f>
              <c:numCache>
                <c:formatCode>#\ ##0\ "Kč"</c:formatCode>
                <c:ptCount val="6"/>
                <c:pt idx="0">
                  <c:v>24365.171200000001</c:v>
                </c:pt>
                <c:pt idx="1">
                  <c:v>26067</c:v>
                </c:pt>
                <c:pt idx="2">
                  <c:v>30878</c:v>
                </c:pt>
                <c:pt idx="3">
                  <c:v>33217.874600000003</c:v>
                </c:pt>
                <c:pt idx="4">
                  <c:v>31845</c:v>
                </c:pt>
                <c:pt idx="5">
                  <c:v>33921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BC-49A6-9306-EF390A432A60}"/>
            </c:ext>
          </c:extLst>
        </c:ser>
        <c:ser>
          <c:idx val="1"/>
          <c:order val="1"/>
          <c:tx>
            <c:strRef>
              <c:f>'Porovnání mezd P10 a platů'!$B$59</c:f>
              <c:strCache>
                <c:ptCount val="1"/>
                <c:pt idx="0">
                  <c:v>Průměrný plat pracovníků v sociálních službách v pobytové péči (příspěvkové organizace)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'Porovnání mezd P10 a platů'!$C$57:$H$57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platů'!$C$59:$H$59</c:f>
              <c:numCache>
                <c:formatCode>#\ ##0\ "Kč"</c:formatCode>
                <c:ptCount val="6"/>
                <c:pt idx="0">
                  <c:v>27548.109899999999</c:v>
                </c:pt>
                <c:pt idx="1">
                  <c:v>30356</c:v>
                </c:pt>
                <c:pt idx="2">
                  <c:v>35880</c:v>
                </c:pt>
                <c:pt idx="3">
                  <c:v>40031.218500000003</c:v>
                </c:pt>
                <c:pt idx="4">
                  <c:v>36972.475899999998</c:v>
                </c:pt>
                <c:pt idx="5">
                  <c:v>37915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BC-49A6-9306-EF390A432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78761567"/>
        <c:axId val="1678758239"/>
      </c:barChart>
      <c:lineChart>
        <c:grouping val="standard"/>
        <c:varyColors val="0"/>
        <c:ser>
          <c:idx val="2"/>
          <c:order val="2"/>
          <c:tx>
            <c:strRef>
              <c:f>'Porovnání mezd P10 a platů'!$B$60</c:f>
              <c:strCache>
                <c:ptCount val="1"/>
                <c:pt idx="0">
                  <c:v>Průměrná mzda v ČR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'Porovnání mezd P10 a platů'!$C$57:$H$57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platů'!$C$60:$H$60</c:f>
              <c:numCache>
                <c:formatCode>#\ ##0\ "Kč"</c:formatCode>
                <c:ptCount val="6"/>
                <c:pt idx="0">
                  <c:v>32051</c:v>
                </c:pt>
                <c:pt idx="1">
                  <c:v>34578</c:v>
                </c:pt>
                <c:pt idx="2">
                  <c:v>35662</c:v>
                </c:pt>
                <c:pt idx="3">
                  <c:v>37839</c:v>
                </c:pt>
                <c:pt idx="4">
                  <c:v>40353</c:v>
                </c:pt>
                <c:pt idx="5">
                  <c:v>43341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2BC-49A6-9306-EF390A432A60}"/>
            </c:ext>
          </c:extLst>
        </c:ser>
        <c:ser>
          <c:idx val="3"/>
          <c:order val="3"/>
          <c:tx>
            <c:strRef>
              <c:f>'Porovnání mezd P10 a platů'!$B$61</c:f>
              <c:strCache>
                <c:ptCount val="1"/>
                <c:pt idx="0">
                  <c:v>Důstojná mzda v ČR</c:v>
                </c:pt>
              </c:strCache>
            </c:strRef>
          </c:tx>
          <c:spPr>
            <a:ln w="38100" cap="flat" cmpd="sng" algn="ctr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'Porovnání mezd P10 a platů'!$C$57:$H$57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platů'!$C$61:$H$61</c:f>
              <c:numCache>
                <c:formatCode>#\ ##0\ "Kč"</c:formatCode>
                <c:ptCount val="6"/>
                <c:pt idx="1">
                  <c:v>31463</c:v>
                </c:pt>
                <c:pt idx="2">
                  <c:v>32438</c:v>
                </c:pt>
                <c:pt idx="3">
                  <c:v>31146</c:v>
                </c:pt>
                <c:pt idx="4">
                  <c:v>40912</c:v>
                </c:pt>
                <c:pt idx="5">
                  <c:v>45574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13-44D8-82AA-6448F94A6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761567"/>
        <c:axId val="1678758239"/>
      </c:lineChart>
      <c:catAx>
        <c:axId val="167876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8758239"/>
        <c:crosses val="autoZero"/>
        <c:auto val="1"/>
        <c:lblAlgn val="ctr"/>
        <c:lblOffset val="100"/>
        <c:noMultiLvlLbl val="0"/>
      </c:catAx>
      <c:valAx>
        <c:axId val="167875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Kč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87615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Porovnání průměrných</a:t>
            </a:r>
            <a:r>
              <a:rPr lang="cs-CZ" b="1" baseline="0"/>
              <a:t> mezd a platů </a:t>
            </a:r>
            <a:r>
              <a:rPr lang="cs-CZ" sz="1400" b="1" i="0" u="none" strike="noStrike" baseline="0">
                <a:effectLst/>
              </a:rPr>
              <a:t>pracovníků v sociálních službách - ambulantní a terénní služby, domácí péče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'Porovnání mezd P10 a platů'!$B$87</c:f>
              <c:strCache>
                <c:ptCount val="1"/>
                <c:pt idx="0">
                  <c:v>Průměrná mzda pracovníků v sociálních službách - ambulantní,terénní služby,domácí péče NNO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'Porovnání mezd P10 a platů'!$C$86:$H$86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platů'!$C$87:$H$87</c:f>
              <c:numCache>
                <c:formatCode>#\ ##0\ "Kč"</c:formatCode>
                <c:ptCount val="6"/>
                <c:pt idx="0">
                  <c:v>23366.646700000001</c:v>
                </c:pt>
                <c:pt idx="1">
                  <c:v>25254</c:v>
                </c:pt>
                <c:pt idx="2">
                  <c:v>28586</c:v>
                </c:pt>
                <c:pt idx="3">
                  <c:v>33154.379200000003</c:v>
                </c:pt>
                <c:pt idx="4">
                  <c:v>31039</c:v>
                </c:pt>
                <c:pt idx="5">
                  <c:v>34533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9-4573-ADBB-A029094A0F5F}"/>
            </c:ext>
          </c:extLst>
        </c:ser>
        <c:ser>
          <c:idx val="1"/>
          <c:order val="1"/>
          <c:tx>
            <c:strRef>
              <c:f>'Porovnání mezd P10 a platů'!$B$88</c:f>
              <c:strCache>
                <c:ptCount val="1"/>
                <c:pt idx="0">
                  <c:v>Průměrný plat pracovníků v sociálních službách - ambulantní,terénní služby,domácí péče (příspěvkové organizace)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'Porovnání mezd P10 a platů'!$C$86:$H$86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platů'!$C$88:$H$88</c:f>
              <c:numCache>
                <c:formatCode>#\ ##0\ "Kč"</c:formatCode>
                <c:ptCount val="6"/>
                <c:pt idx="0">
                  <c:v>25826.245200000001</c:v>
                </c:pt>
                <c:pt idx="1">
                  <c:v>27750</c:v>
                </c:pt>
                <c:pt idx="2">
                  <c:v>32247</c:v>
                </c:pt>
                <c:pt idx="3">
                  <c:v>36250.129699999998</c:v>
                </c:pt>
                <c:pt idx="4">
                  <c:v>33514.553200000002</c:v>
                </c:pt>
                <c:pt idx="5">
                  <c:v>34531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69-4573-ADBB-A029094A0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78761567"/>
        <c:axId val="1678758239"/>
      </c:barChart>
      <c:lineChart>
        <c:grouping val="standard"/>
        <c:varyColors val="0"/>
        <c:ser>
          <c:idx val="2"/>
          <c:order val="2"/>
          <c:tx>
            <c:strRef>
              <c:f>'Porovnání mezd P10 a platů'!$B$89</c:f>
              <c:strCache>
                <c:ptCount val="1"/>
                <c:pt idx="0">
                  <c:v>Průměrná mzda v ČR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'Porovnání mezd P10 a platů'!$C$86:$H$86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platů'!$C$89:$H$89</c:f>
              <c:numCache>
                <c:formatCode>#\ ##0\ "Kč"</c:formatCode>
                <c:ptCount val="6"/>
                <c:pt idx="0">
                  <c:v>32051</c:v>
                </c:pt>
                <c:pt idx="1">
                  <c:v>34578</c:v>
                </c:pt>
                <c:pt idx="2">
                  <c:v>35662</c:v>
                </c:pt>
                <c:pt idx="3">
                  <c:v>37839</c:v>
                </c:pt>
                <c:pt idx="4">
                  <c:v>40353</c:v>
                </c:pt>
                <c:pt idx="5">
                  <c:v>43341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269-4573-ADBB-A029094A0F5F}"/>
            </c:ext>
          </c:extLst>
        </c:ser>
        <c:ser>
          <c:idx val="3"/>
          <c:order val="3"/>
          <c:tx>
            <c:strRef>
              <c:f>'Porovnání mezd P10 a platů'!$B$90</c:f>
              <c:strCache>
                <c:ptCount val="1"/>
                <c:pt idx="0">
                  <c:v>Důstojná mzda v ČR</c:v>
                </c:pt>
              </c:strCache>
            </c:strRef>
          </c:tx>
          <c:spPr>
            <a:ln w="38100" cap="flat" cmpd="sng" algn="ctr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'Porovnání mezd P10 a platů'!$C$86:$H$86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platů'!$C$90:$H$90</c:f>
              <c:numCache>
                <c:formatCode>#\ ##0\ "Kč"</c:formatCode>
                <c:ptCount val="6"/>
                <c:pt idx="1">
                  <c:v>31463</c:v>
                </c:pt>
                <c:pt idx="2">
                  <c:v>32438</c:v>
                </c:pt>
                <c:pt idx="3">
                  <c:v>31146</c:v>
                </c:pt>
                <c:pt idx="4">
                  <c:v>40912</c:v>
                </c:pt>
                <c:pt idx="5">
                  <c:v>45574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9-4B88-A727-6215A1E9D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761567"/>
        <c:axId val="1678758239"/>
      </c:lineChart>
      <c:catAx>
        <c:axId val="167876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8758239"/>
        <c:crosses val="autoZero"/>
        <c:auto val="1"/>
        <c:lblAlgn val="ctr"/>
        <c:lblOffset val="100"/>
        <c:noMultiLvlLbl val="0"/>
      </c:catAx>
      <c:valAx>
        <c:axId val="167875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Kč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87615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Porovnání průměrných</a:t>
            </a:r>
            <a:r>
              <a:rPr lang="cs-CZ" b="1" baseline="0"/>
              <a:t> mezd a platů všeobecných sester bez specializace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'Porovnání mezd P10 a platů'!$B$112</c:f>
              <c:strCache>
                <c:ptCount val="1"/>
                <c:pt idx="0">
                  <c:v>Průměrná mzda - všeobecné sestry bez specializace; obecně ve zdravotních i sociálních službách NNO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'Porovnání mezd P10 a platů'!$C$111:$H$111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platů'!$C$112:$H$112</c:f>
              <c:numCache>
                <c:formatCode>#\ ##0\ "Kč"</c:formatCode>
                <c:ptCount val="6"/>
                <c:pt idx="0">
                  <c:v>27151.705999999998</c:v>
                </c:pt>
                <c:pt idx="1">
                  <c:v>30350</c:v>
                </c:pt>
                <c:pt idx="2">
                  <c:v>34506</c:v>
                </c:pt>
                <c:pt idx="3">
                  <c:v>41079.721100000002</c:v>
                </c:pt>
                <c:pt idx="4">
                  <c:v>40425</c:v>
                </c:pt>
                <c:pt idx="5">
                  <c:v>43170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5-4896-997F-09D665EC095C}"/>
            </c:ext>
          </c:extLst>
        </c:ser>
        <c:ser>
          <c:idx val="1"/>
          <c:order val="1"/>
          <c:tx>
            <c:strRef>
              <c:f>'Porovnání mezd P10 a platů'!$B$113</c:f>
              <c:strCache>
                <c:ptCount val="1"/>
                <c:pt idx="0">
                  <c:v>Průměrný plat všeobecné sestry bez specializace; obecně ve zdravotních i sociálních službách (příspěvkové organizace)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'Porovnání mezd P10 a platů'!$C$111:$H$111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platů'!$C$113:$H$113</c:f>
              <c:numCache>
                <c:formatCode>#\ ##0\ "Kč"</c:formatCode>
                <c:ptCount val="6"/>
                <c:pt idx="0">
                  <c:v>40663.816200000001</c:v>
                </c:pt>
                <c:pt idx="1">
                  <c:v>45822</c:v>
                </c:pt>
                <c:pt idx="2">
                  <c:v>54288</c:v>
                </c:pt>
                <c:pt idx="3">
                  <c:v>60391.859400000001</c:v>
                </c:pt>
                <c:pt idx="4">
                  <c:v>56805.708299999998</c:v>
                </c:pt>
                <c:pt idx="5">
                  <c:v>58033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75-4896-997F-09D665EC0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78761567"/>
        <c:axId val="1678758239"/>
      </c:barChart>
      <c:lineChart>
        <c:grouping val="standard"/>
        <c:varyColors val="0"/>
        <c:ser>
          <c:idx val="2"/>
          <c:order val="2"/>
          <c:tx>
            <c:strRef>
              <c:f>'Porovnání mezd P10 a platů'!$B$114</c:f>
              <c:strCache>
                <c:ptCount val="1"/>
                <c:pt idx="0">
                  <c:v>Průměrná mzda v ČR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'Porovnání mezd P10 a platů'!$C$111:$H$111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platů'!$C$114:$H$114</c:f>
              <c:numCache>
                <c:formatCode>#\ ##0\ "Kč"</c:formatCode>
                <c:ptCount val="6"/>
                <c:pt idx="0">
                  <c:v>32051</c:v>
                </c:pt>
                <c:pt idx="1">
                  <c:v>34578</c:v>
                </c:pt>
                <c:pt idx="2">
                  <c:v>35662</c:v>
                </c:pt>
                <c:pt idx="3">
                  <c:v>37839</c:v>
                </c:pt>
                <c:pt idx="4">
                  <c:v>40353</c:v>
                </c:pt>
                <c:pt idx="5">
                  <c:v>43341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75-4896-997F-09D665EC095C}"/>
            </c:ext>
          </c:extLst>
        </c:ser>
        <c:ser>
          <c:idx val="3"/>
          <c:order val="3"/>
          <c:tx>
            <c:strRef>
              <c:f>'Porovnání mezd P10 a platů'!$B$115</c:f>
              <c:strCache>
                <c:ptCount val="1"/>
                <c:pt idx="0">
                  <c:v>Důstojná mzda v ČR</c:v>
                </c:pt>
              </c:strCache>
            </c:strRef>
          </c:tx>
          <c:spPr>
            <a:ln w="38100" cap="flat" cmpd="sng" algn="ctr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'Porovnání mezd P10 a platů'!$C$111:$H$111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'Porovnání mezd P10 a platů'!$C$115:$H$115</c:f>
              <c:numCache>
                <c:formatCode>#\ ##0\ "Kč"</c:formatCode>
                <c:ptCount val="6"/>
                <c:pt idx="1">
                  <c:v>31463</c:v>
                </c:pt>
                <c:pt idx="2">
                  <c:v>32438</c:v>
                </c:pt>
                <c:pt idx="3">
                  <c:v>31146</c:v>
                </c:pt>
                <c:pt idx="4">
                  <c:v>40912</c:v>
                </c:pt>
                <c:pt idx="5">
                  <c:v>45574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F-4BB7-BDD0-B0F00CE83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761567"/>
        <c:axId val="1678758239"/>
      </c:lineChart>
      <c:catAx>
        <c:axId val="167876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8758239"/>
        <c:crosses val="autoZero"/>
        <c:auto val="1"/>
        <c:lblAlgn val="ctr"/>
        <c:lblOffset val="100"/>
        <c:noMultiLvlLbl val="0"/>
      </c:catAx>
      <c:valAx>
        <c:axId val="167875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Kč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87615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10185</xdr:colOff>
      <xdr:row>25</xdr:row>
      <xdr:rowOff>146404</xdr:rowOff>
    </xdr:from>
    <xdr:to>
      <xdr:col>8</xdr:col>
      <xdr:colOff>0</xdr:colOff>
      <xdr:row>37</xdr:row>
      <xdr:rowOff>612321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715A7F9-57C3-4038-A552-59E45B089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10766</xdr:rowOff>
    </xdr:from>
    <xdr:to>
      <xdr:col>8</xdr:col>
      <xdr:colOff>0</xdr:colOff>
      <xdr:row>54</xdr:row>
      <xdr:rowOff>326571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1D2FE4A-8210-429E-8153-B3EA9F2B0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17398</xdr:colOff>
      <xdr:row>62</xdr:row>
      <xdr:rowOff>86149</xdr:rowOff>
    </xdr:from>
    <xdr:to>
      <xdr:col>8</xdr:col>
      <xdr:colOff>0</xdr:colOff>
      <xdr:row>83</xdr:row>
      <xdr:rowOff>122465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74EEFAE-9F36-49EA-A4E0-A15071DF8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90</xdr:row>
      <xdr:rowOff>3703</xdr:rowOff>
    </xdr:from>
    <xdr:to>
      <xdr:col>7</xdr:col>
      <xdr:colOff>1609725</xdr:colOff>
      <xdr:row>108</xdr:row>
      <xdr:rowOff>136072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06FAFC0-4ED6-4DE9-A093-BAAD1BFAA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115</xdr:row>
      <xdr:rowOff>136125</xdr:rowOff>
    </xdr:from>
    <xdr:to>
      <xdr:col>7</xdr:col>
      <xdr:colOff>1609725</xdr:colOff>
      <xdr:row>135</xdr:row>
      <xdr:rowOff>175532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D6E739BC-5201-4BC9-B89C-76763D642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db.czso.cz/vdbvo2/faces/cs/index.jsf?page=vystup-objekt&amp;pvo=MZD01-A&amp;z=G&amp;f=GRAFICKY_OBJEKT&amp;skupId=855&amp;filtr=G%7EF_M%7EF_Z%7EF_R%7ET_P%7E_S%7E_null_null_&amp;katalog=30852&amp;ds=ds493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www.dustojnamzda.cz/" TargetMode="External"/><Relationship Id="rId7" Type="http://schemas.openxmlformats.org/officeDocument/2006/relationships/hyperlink" Target="https://www.dustojnamzda.cz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vdb.czso.cz/vdbvo2/faces/cs/index.jsf?page=vystup-objekt&amp;pvo=MZD01-A&amp;z=G&amp;f=GRAFICKY_OBJEKT&amp;skupId=855&amp;filtr=G%7EF_M%7EF_Z%7EF_R%7ET_P%7E_S%7E_null_null_&amp;katalog=30852&amp;ds=ds493" TargetMode="External"/><Relationship Id="rId1" Type="http://schemas.openxmlformats.org/officeDocument/2006/relationships/hyperlink" Target="https://ispv.cz/cz/Vysledky-setreni/Archiv.aspx" TargetMode="External"/><Relationship Id="rId6" Type="http://schemas.openxmlformats.org/officeDocument/2006/relationships/hyperlink" Target="https://vdb.czso.cz/vdbvo2/faces/cs/index.jsf?page=vystup-objekt&amp;pvo=MZD01-A&amp;z=G&amp;f=GRAFICKY_OBJEKT&amp;skupId=855&amp;filtr=G%7EF_M%7EF_Z%7EF_R%7ET_P%7E_S%7E_null_null_&amp;katalog=30852&amp;ds=ds493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dustojnamzda.cz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vdb.czso.cz/vdbvo2/faces/cs/index.jsf?page=vystup-objekt&amp;pvo=MZD01-A&amp;z=G&amp;f=GRAFICKY_OBJEKT&amp;skupId=855&amp;filtr=G%7EF_M%7EF_Z%7EF_R%7ET_P%7E_S%7E_null_null_&amp;katalog=30852&amp;ds=ds493" TargetMode="External"/><Relationship Id="rId9" Type="http://schemas.openxmlformats.org/officeDocument/2006/relationships/hyperlink" Target="https://www.dustojnamzd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142"/>
  <sheetViews>
    <sheetView tabSelected="1" topLeftCell="A129" zoomScaleNormal="100" workbookViewId="0">
      <selection activeCell="G5" sqref="G5"/>
    </sheetView>
  </sheetViews>
  <sheetFormatPr defaultColWidth="9.109375" defaultRowHeight="15.6" x14ac:dyDescent="0.3"/>
  <cols>
    <col min="1" max="1" width="3" style="1" customWidth="1"/>
    <col min="2" max="2" width="83.6640625" style="2" customWidth="1"/>
    <col min="3" max="3" width="14.6640625" style="1" bestFit="1" customWidth="1"/>
    <col min="4" max="4" width="18.44140625" style="1" customWidth="1"/>
    <col min="5" max="5" width="24.33203125" style="1" bestFit="1" customWidth="1"/>
    <col min="6" max="6" width="14.6640625" style="1" bestFit="1" customWidth="1"/>
    <col min="7" max="7" width="14.44140625" style="1" bestFit="1" customWidth="1"/>
    <col min="8" max="8" width="24.33203125" style="1" bestFit="1" customWidth="1"/>
    <col min="9" max="9" width="14.6640625" style="1" bestFit="1" customWidth="1"/>
    <col min="10" max="10" width="14.44140625" style="1" bestFit="1" customWidth="1"/>
    <col min="11" max="11" width="24.33203125" style="1" bestFit="1" customWidth="1"/>
    <col min="12" max="12" width="14.6640625" style="1" bestFit="1" customWidth="1"/>
    <col min="13" max="13" width="14.44140625" style="1" bestFit="1" customWidth="1"/>
    <col min="14" max="14" width="24.33203125" style="1" bestFit="1" customWidth="1"/>
    <col min="15" max="15" width="14.6640625" style="1" bestFit="1" customWidth="1"/>
    <col min="16" max="16" width="14.44140625" style="1" bestFit="1" customWidth="1"/>
    <col min="17" max="17" width="24.33203125" style="1" bestFit="1" customWidth="1"/>
    <col min="18" max="18" width="13.109375" style="1" bestFit="1" customWidth="1"/>
    <col min="19" max="19" width="12.88671875" style="1" bestFit="1" customWidth="1"/>
    <col min="20" max="20" width="10.6640625" style="1" bestFit="1" customWidth="1"/>
    <col min="21" max="16384" width="9.109375" style="1"/>
  </cols>
  <sheetData>
    <row r="2" spans="2:20" ht="31.2" x14ac:dyDescent="0.3">
      <c r="B2" s="46" t="s">
        <v>20</v>
      </c>
    </row>
    <row r="3" spans="2:20" ht="31.2" x14ac:dyDescent="0.3">
      <c r="B3" s="2" t="s">
        <v>21</v>
      </c>
    </row>
    <row r="5" spans="2:20" x14ac:dyDescent="0.3">
      <c r="B5" s="2" t="s">
        <v>32</v>
      </c>
    </row>
    <row r="6" spans="2:20" x14ac:dyDescent="0.3">
      <c r="B6" s="49" t="s">
        <v>19</v>
      </c>
    </row>
    <row r="7" spans="2:20" ht="16.2" thickBot="1" x14ac:dyDescent="0.35"/>
    <row r="8" spans="2:20" ht="33.75" customHeight="1" x14ac:dyDescent="0.3">
      <c r="B8" s="32" t="s">
        <v>13</v>
      </c>
      <c r="C8" s="20"/>
      <c r="D8" s="59">
        <v>2018</v>
      </c>
      <c r="E8" s="34"/>
      <c r="F8" s="35"/>
      <c r="G8" s="36">
        <v>2019</v>
      </c>
      <c r="H8" s="37"/>
      <c r="I8" s="38"/>
      <c r="J8" s="39">
        <v>2020</v>
      </c>
      <c r="K8" s="40"/>
      <c r="L8" s="41"/>
      <c r="M8" s="42">
        <v>2021</v>
      </c>
      <c r="N8" s="43"/>
      <c r="O8" s="44"/>
      <c r="P8" s="44">
        <v>2022</v>
      </c>
      <c r="Q8" s="45"/>
      <c r="R8" s="20"/>
      <c r="S8" s="59">
        <v>2023</v>
      </c>
      <c r="T8" s="34"/>
    </row>
    <row r="9" spans="2:20" ht="93.6" x14ac:dyDescent="0.3">
      <c r="B9" s="26"/>
      <c r="C9" s="21" t="s">
        <v>14</v>
      </c>
      <c r="D9" s="16" t="s">
        <v>15</v>
      </c>
      <c r="E9" s="17" t="s">
        <v>5</v>
      </c>
      <c r="F9" s="21" t="s">
        <v>14</v>
      </c>
      <c r="G9" s="16" t="s">
        <v>15</v>
      </c>
      <c r="H9" s="17" t="s">
        <v>5</v>
      </c>
      <c r="I9" s="21" t="s">
        <v>14</v>
      </c>
      <c r="J9" s="16" t="s">
        <v>15</v>
      </c>
      <c r="K9" s="17" t="s">
        <v>5</v>
      </c>
      <c r="L9" s="21" t="s">
        <v>14</v>
      </c>
      <c r="M9" s="16" t="s">
        <v>15</v>
      </c>
      <c r="N9" s="17" t="s">
        <v>5</v>
      </c>
      <c r="O9" s="16" t="s">
        <v>14</v>
      </c>
      <c r="P9" s="16" t="s">
        <v>15</v>
      </c>
      <c r="Q9" s="17" t="s">
        <v>5</v>
      </c>
      <c r="R9" s="21" t="s">
        <v>14</v>
      </c>
      <c r="S9" s="16" t="s">
        <v>15</v>
      </c>
      <c r="T9" s="17" t="s">
        <v>5</v>
      </c>
    </row>
    <row r="10" spans="2:20" x14ac:dyDescent="0.3">
      <c r="B10" s="27" t="s">
        <v>1</v>
      </c>
      <c r="C10" s="22">
        <v>29459.4028</v>
      </c>
      <c r="D10" s="18">
        <v>31031.057700000001</v>
      </c>
      <c r="E10" s="23">
        <f>C10-D10</f>
        <v>-1571.6549000000014</v>
      </c>
      <c r="F10" s="22">
        <v>30641</v>
      </c>
      <c r="G10" s="18">
        <v>33652</v>
      </c>
      <c r="H10" s="23">
        <f>F10-G10</f>
        <v>-3011</v>
      </c>
      <c r="I10" s="22">
        <v>33039</v>
      </c>
      <c r="J10" s="18">
        <v>37484</v>
      </c>
      <c r="K10" s="23">
        <f>I10-J10</f>
        <v>-4445</v>
      </c>
      <c r="L10" s="22">
        <v>37187.689100000003</v>
      </c>
      <c r="M10" s="18">
        <v>40723.573100000001</v>
      </c>
      <c r="N10" s="23">
        <f>L10-M10</f>
        <v>-3535.8839999999982</v>
      </c>
      <c r="O10" s="22">
        <v>38427</v>
      </c>
      <c r="P10" s="18">
        <v>41670.400600000001</v>
      </c>
      <c r="Q10" s="47">
        <f>O10-P10</f>
        <v>-3243.4006000000008</v>
      </c>
      <c r="R10" s="22">
        <v>39054</v>
      </c>
      <c r="S10" s="18">
        <v>44315</v>
      </c>
      <c r="T10" s="23">
        <f>R10-S10</f>
        <v>-5261</v>
      </c>
    </row>
    <row r="11" spans="2:20" x14ac:dyDescent="0.3">
      <c r="B11" s="27" t="s">
        <v>6</v>
      </c>
      <c r="C11" s="22">
        <v>24365.171200000001</v>
      </c>
      <c r="D11" s="18">
        <v>27548.109899999999</v>
      </c>
      <c r="E11" s="23">
        <f t="shared" ref="E11:E13" si="0">C11-D11</f>
        <v>-3182.9386999999988</v>
      </c>
      <c r="F11" s="22">
        <v>26067</v>
      </c>
      <c r="G11" s="18">
        <v>30356</v>
      </c>
      <c r="H11" s="23">
        <f t="shared" ref="H11:H13" si="1">F11-G11</f>
        <v>-4289</v>
      </c>
      <c r="I11" s="22">
        <v>30878</v>
      </c>
      <c r="J11" s="18">
        <v>35880</v>
      </c>
      <c r="K11" s="23">
        <f t="shared" ref="K11:K13" si="2">I11-J11</f>
        <v>-5002</v>
      </c>
      <c r="L11" s="22">
        <v>33217.874600000003</v>
      </c>
      <c r="M11" s="18">
        <v>40031.218500000003</v>
      </c>
      <c r="N11" s="23">
        <f t="shared" ref="N11:N13" si="3">L11-M11</f>
        <v>-6813.3438999999998</v>
      </c>
      <c r="O11" s="22">
        <v>31845</v>
      </c>
      <c r="P11" s="18">
        <v>36972.475899999998</v>
      </c>
      <c r="Q11" s="47">
        <f t="shared" ref="Q11:Q13" si="4">O11-P11</f>
        <v>-5127.4758999999976</v>
      </c>
      <c r="R11" s="22">
        <v>33921</v>
      </c>
      <c r="S11" s="18">
        <v>37915</v>
      </c>
      <c r="T11" s="23">
        <f t="shared" ref="T11:T13" si="5">R11-S11</f>
        <v>-3994</v>
      </c>
    </row>
    <row r="12" spans="2:20" x14ac:dyDescent="0.3">
      <c r="B12" s="27" t="s">
        <v>7</v>
      </c>
      <c r="C12" s="22">
        <v>23366.646700000001</v>
      </c>
      <c r="D12" s="18">
        <v>25826.245200000001</v>
      </c>
      <c r="E12" s="23">
        <f t="shared" si="0"/>
        <v>-2459.5985000000001</v>
      </c>
      <c r="F12" s="22">
        <v>25254</v>
      </c>
      <c r="G12" s="18">
        <v>27750</v>
      </c>
      <c r="H12" s="23">
        <f t="shared" si="1"/>
        <v>-2496</v>
      </c>
      <c r="I12" s="22">
        <v>28586</v>
      </c>
      <c r="J12" s="18">
        <v>32247</v>
      </c>
      <c r="K12" s="23">
        <f t="shared" si="2"/>
        <v>-3661</v>
      </c>
      <c r="L12" s="22">
        <v>33154.379200000003</v>
      </c>
      <c r="M12" s="18">
        <v>36250.129699999998</v>
      </c>
      <c r="N12" s="23">
        <f t="shared" si="3"/>
        <v>-3095.7504999999946</v>
      </c>
      <c r="O12" s="22">
        <v>31039</v>
      </c>
      <c r="P12" s="18">
        <v>33514.553200000002</v>
      </c>
      <c r="Q12" s="47">
        <f t="shared" si="4"/>
        <v>-2475.5532000000021</v>
      </c>
      <c r="R12" s="22">
        <v>34533</v>
      </c>
      <c r="S12" s="18">
        <v>34531</v>
      </c>
      <c r="T12" s="23">
        <f t="shared" si="5"/>
        <v>2</v>
      </c>
    </row>
    <row r="13" spans="2:20" ht="16.2" thickBot="1" x14ac:dyDescent="0.35">
      <c r="B13" s="28" t="s">
        <v>0</v>
      </c>
      <c r="C13" s="24">
        <v>27151.705999999998</v>
      </c>
      <c r="D13" s="19">
        <v>40663.816200000001</v>
      </c>
      <c r="E13" s="25">
        <f t="shared" si="0"/>
        <v>-13512.110200000003</v>
      </c>
      <c r="F13" s="24">
        <v>30350</v>
      </c>
      <c r="G13" s="19">
        <v>45822</v>
      </c>
      <c r="H13" s="25">
        <f t="shared" si="1"/>
        <v>-15472</v>
      </c>
      <c r="I13" s="24">
        <v>34506</v>
      </c>
      <c r="J13" s="19">
        <v>54288</v>
      </c>
      <c r="K13" s="25">
        <f t="shared" si="2"/>
        <v>-19782</v>
      </c>
      <c r="L13" s="24">
        <v>41079.721100000002</v>
      </c>
      <c r="M13" s="19">
        <v>60391.859400000001</v>
      </c>
      <c r="N13" s="25">
        <f t="shared" si="3"/>
        <v>-19312.138299999999</v>
      </c>
      <c r="O13" s="24">
        <v>40425</v>
      </c>
      <c r="P13" s="19">
        <v>56805.708299999998</v>
      </c>
      <c r="Q13" s="48">
        <f t="shared" si="4"/>
        <v>-16380.708299999998</v>
      </c>
      <c r="R13" s="24">
        <v>43170</v>
      </c>
      <c r="S13" s="19">
        <v>58033</v>
      </c>
      <c r="T13" s="48">
        <f t="shared" si="5"/>
        <v>-14863</v>
      </c>
    </row>
    <row r="14" spans="2:20" x14ac:dyDescent="0.3">
      <c r="B14" s="29" t="s">
        <v>16</v>
      </c>
    </row>
    <row r="15" spans="2:20" x14ac:dyDescent="0.3">
      <c r="B15" s="30" t="s">
        <v>4</v>
      </c>
    </row>
    <row r="16" spans="2:20" ht="16.2" thickBot="1" x14ac:dyDescent="0.35">
      <c r="B16" s="31" t="s">
        <v>22</v>
      </c>
    </row>
    <row r="17" spans="2:10" ht="16.2" thickBot="1" x14ac:dyDescent="0.35">
      <c r="B17" s="31" t="s">
        <v>18</v>
      </c>
    </row>
    <row r="18" spans="2:10" ht="37.5" customHeight="1" x14ac:dyDescent="0.3"/>
    <row r="19" spans="2:10" ht="16.2" thickBot="1" x14ac:dyDescent="0.35"/>
    <row r="20" spans="2:10" ht="14.4" customHeight="1" x14ac:dyDescent="0.3">
      <c r="B20" s="13" t="s">
        <v>17</v>
      </c>
      <c r="C20" s="14"/>
      <c r="D20" s="14"/>
      <c r="E20" s="14"/>
      <c r="F20" s="14"/>
      <c r="G20" s="14"/>
      <c r="H20" s="15"/>
      <c r="J20"/>
    </row>
    <row r="21" spans="2:10" ht="14.4" customHeight="1" x14ac:dyDescent="0.3">
      <c r="B21" s="33" t="s">
        <v>13</v>
      </c>
      <c r="C21" s="3">
        <v>2018</v>
      </c>
      <c r="D21" s="4">
        <v>2019</v>
      </c>
      <c r="E21" s="5">
        <v>2020</v>
      </c>
      <c r="F21" s="6">
        <v>2021</v>
      </c>
      <c r="G21" s="58">
        <v>2022</v>
      </c>
      <c r="H21" s="60">
        <v>2023</v>
      </c>
      <c r="J21"/>
    </row>
    <row r="22" spans="2:10" ht="14.4" customHeight="1" x14ac:dyDescent="0.3">
      <c r="B22" s="8" t="s">
        <v>1</v>
      </c>
      <c r="C22" s="7">
        <f>D10-C10</f>
        <v>1571.6549000000014</v>
      </c>
      <c r="D22" s="7">
        <f>G10-F10</f>
        <v>3011</v>
      </c>
      <c r="E22" s="7">
        <f>J10-I10</f>
        <v>4445</v>
      </c>
      <c r="F22" s="7">
        <f>M10-L10</f>
        <v>3535.8839999999982</v>
      </c>
      <c r="G22" s="7">
        <v>3243</v>
      </c>
      <c r="H22" s="11">
        <v>5261</v>
      </c>
      <c r="J22"/>
    </row>
    <row r="23" spans="2:10" ht="27" customHeight="1" x14ac:dyDescent="0.3">
      <c r="B23" s="8" t="s">
        <v>2</v>
      </c>
      <c r="C23" s="7">
        <f>D11-C11</f>
        <v>3182.9386999999988</v>
      </c>
      <c r="D23" s="7">
        <f>G11-F11</f>
        <v>4289</v>
      </c>
      <c r="E23" s="7">
        <f>J11-I11</f>
        <v>5002</v>
      </c>
      <c r="F23" s="7">
        <f>M11-L11</f>
        <v>6813.3438999999998</v>
      </c>
      <c r="G23" s="7">
        <v>5127</v>
      </c>
      <c r="H23" s="11">
        <v>3994</v>
      </c>
      <c r="J23"/>
    </row>
    <row r="24" spans="2:10" ht="36" customHeight="1" x14ac:dyDescent="0.3">
      <c r="B24" s="8" t="s">
        <v>3</v>
      </c>
      <c r="C24" s="7">
        <f>D12-C12</f>
        <v>2459.5985000000001</v>
      </c>
      <c r="D24" s="7">
        <f>G12-F12</f>
        <v>2496</v>
      </c>
      <c r="E24" s="7">
        <f>J12-I12</f>
        <v>3661</v>
      </c>
      <c r="F24" s="7">
        <f>M12-L12</f>
        <v>3095.7504999999946</v>
      </c>
      <c r="G24" s="7">
        <v>2476</v>
      </c>
      <c r="H24" s="11">
        <v>-2</v>
      </c>
      <c r="J24"/>
    </row>
    <row r="25" spans="2:10" ht="45" customHeight="1" thickBot="1" x14ac:dyDescent="0.35">
      <c r="B25" s="9" t="s">
        <v>0</v>
      </c>
      <c r="C25" s="10">
        <f>D13-C13</f>
        <v>13512.110200000003</v>
      </c>
      <c r="D25" s="10">
        <f>G13-F13</f>
        <v>15472</v>
      </c>
      <c r="E25" s="10">
        <f>J13-I13</f>
        <v>19782</v>
      </c>
      <c r="F25" s="10">
        <f>M13-L13</f>
        <v>19312.138299999999</v>
      </c>
      <c r="G25" s="10">
        <v>16381</v>
      </c>
      <c r="H25" s="12">
        <v>14863</v>
      </c>
      <c r="J25"/>
    </row>
    <row r="26" spans="2:10" ht="45.6" customHeight="1" x14ac:dyDescent="0.3"/>
    <row r="28" spans="2:10" ht="45.6" customHeight="1" x14ac:dyDescent="0.3"/>
    <row r="32" spans="2:10" ht="15" customHeight="1" x14ac:dyDescent="0.3"/>
    <row r="33" spans="2:10" ht="15" customHeight="1" x14ac:dyDescent="0.3"/>
    <row r="34" spans="2:10" ht="10.5" customHeight="1" x14ac:dyDescent="0.3"/>
    <row r="35" spans="2:10" ht="15" hidden="1" customHeight="1" x14ac:dyDescent="0.3"/>
    <row r="36" spans="2:10" ht="54" customHeight="1" x14ac:dyDescent="0.3"/>
    <row r="37" spans="2:10" ht="53.25" customHeight="1" x14ac:dyDescent="0.3"/>
    <row r="38" spans="2:10" ht="50.25" customHeight="1" thickBot="1" x14ac:dyDescent="0.35"/>
    <row r="39" spans="2:10" ht="21.75" customHeight="1" x14ac:dyDescent="0.3">
      <c r="B39" s="13" t="s">
        <v>17</v>
      </c>
      <c r="C39" s="14"/>
      <c r="D39" s="14"/>
      <c r="E39" s="14"/>
      <c r="F39" s="14"/>
      <c r="G39" s="14"/>
      <c r="H39" s="15"/>
      <c r="I39"/>
    </row>
    <row r="40" spans="2:10" ht="14.4" customHeight="1" x14ac:dyDescent="0.3">
      <c r="B40" s="33" t="s">
        <v>13</v>
      </c>
      <c r="C40" s="3">
        <v>2018</v>
      </c>
      <c r="D40" s="4">
        <v>2019</v>
      </c>
      <c r="E40" s="5">
        <v>2020</v>
      </c>
      <c r="F40" s="6">
        <v>2021</v>
      </c>
      <c r="G40" s="58">
        <v>2022</v>
      </c>
      <c r="H40" s="60">
        <v>2023</v>
      </c>
      <c r="J40"/>
    </row>
    <row r="41" spans="2:10" ht="21" customHeight="1" x14ac:dyDescent="0.3">
      <c r="B41" s="8" t="s">
        <v>23</v>
      </c>
      <c r="C41" s="7">
        <v>29459.4028</v>
      </c>
      <c r="D41" s="7">
        <v>30641</v>
      </c>
      <c r="E41" s="7">
        <v>33039</v>
      </c>
      <c r="F41" s="7">
        <v>37187.689100000003</v>
      </c>
      <c r="G41" s="7">
        <f>O10</f>
        <v>38427</v>
      </c>
      <c r="H41" s="11">
        <f>R10</f>
        <v>39054</v>
      </c>
      <c r="I41"/>
    </row>
    <row r="42" spans="2:10" x14ac:dyDescent="0.3">
      <c r="B42" s="8" t="s">
        <v>11</v>
      </c>
      <c r="C42" s="7">
        <v>31031.057700000001</v>
      </c>
      <c r="D42" s="7">
        <v>33652</v>
      </c>
      <c r="E42" s="7">
        <v>37484</v>
      </c>
      <c r="F42" s="7">
        <v>40723.573100000001</v>
      </c>
      <c r="G42" s="7">
        <f>P10</f>
        <v>41670.400600000001</v>
      </c>
      <c r="H42" s="11">
        <f>S10</f>
        <v>44315</v>
      </c>
      <c r="I42"/>
    </row>
    <row r="43" spans="2:10" x14ac:dyDescent="0.3">
      <c r="B43" s="8" t="s">
        <v>8</v>
      </c>
      <c r="C43" s="7">
        <v>32051</v>
      </c>
      <c r="D43" s="7">
        <v>34578</v>
      </c>
      <c r="E43" s="7">
        <v>35662</v>
      </c>
      <c r="F43" s="7">
        <v>37839</v>
      </c>
      <c r="G43" s="7">
        <v>40353</v>
      </c>
      <c r="H43" s="11">
        <v>43341</v>
      </c>
      <c r="I43"/>
    </row>
    <row r="44" spans="2:10" ht="18" customHeight="1" thickBot="1" x14ac:dyDescent="0.35">
      <c r="B44" s="61" t="s">
        <v>31</v>
      </c>
      <c r="C44" s="10"/>
      <c r="D44" s="10">
        <v>31463</v>
      </c>
      <c r="E44" s="10">
        <v>32438</v>
      </c>
      <c r="F44" s="10">
        <v>31146</v>
      </c>
      <c r="G44" s="10">
        <v>40912</v>
      </c>
      <c r="H44" s="12">
        <v>45574</v>
      </c>
      <c r="I44"/>
    </row>
    <row r="45" spans="2:10" ht="18" customHeight="1" x14ac:dyDescent="0.3">
      <c r="I45"/>
    </row>
    <row r="46" spans="2:10" ht="31.5" customHeight="1" x14ac:dyDescent="0.3"/>
    <row r="47" spans="2:10" ht="15" hidden="1" customHeight="1" x14ac:dyDescent="0.3"/>
    <row r="48" spans="2:10" ht="18" hidden="1" customHeight="1" x14ac:dyDescent="0.3"/>
    <row r="49" spans="2:10" ht="65.25" customHeight="1" x14ac:dyDescent="0.3"/>
    <row r="50" spans="2:10" ht="56.25" customHeight="1" x14ac:dyDescent="0.3"/>
    <row r="51" spans="2:10" ht="61.5" customHeight="1" x14ac:dyDescent="0.3"/>
    <row r="52" spans="2:10" ht="18.75" customHeight="1" x14ac:dyDescent="0.3"/>
    <row r="53" spans="2:10" ht="45.75" customHeight="1" x14ac:dyDescent="0.3"/>
    <row r="55" spans="2:10" ht="27" customHeight="1" thickBot="1" x14ac:dyDescent="0.35">
      <c r="I55"/>
    </row>
    <row r="56" spans="2:10" x14ac:dyDescent="0.3">
      <c r="B56" s="13" t="s">
        <v>17</v>
      </c>
      <c r="C56" s="14"/>
      <c r="D56" s="14"/>
      <c r="E56" s="14"/>
      <c r="F56" s="14"/>
      <c r="G56" s="14"/>
      <c r="H56" s="14"/>
      <c r="I56"/>
    </row>
    <row r="57" spans="2:10" ht="14.4" customHeight="1" x14ac:dyDescent="0.3">
      <c r="B57" s="33" t="s">
        <v>13</v>
      </c>
      <c r="C57" s="3">
        <v>2018</v>
      </c>
      <c r="D57" s="4">
        <v>2019</v>
      </c>
      <c r="E57" s="5">
        <v>2020</v>
      </c>
      <c r="F57" s="6">
        <v>2021</v>
      </c>
      <c r="G57" s="58">
        <v>2022</v>
      </c>
      <c r="H57" s="60">
        <v>2023</v>
      </c>
      <c r="J57"/>
    </row>
    <row r="58" spans="2:10" x14ac:dyDescent="0.3">
      <c r="B58" s="8" t="s">
        <v>37</v>
      </c>
      <c r="C58" s="7">
        <v>24365.171200000001</v>
      </c>
      <c r="D58" s="7">
        <v>26067</v>
      </c>
      <c r="E58" s="7">
        <v>30878</v>
      </c>
      <c r="F58" s="7">
        <v>33217.874600000003</v>
      </c>
      <c r="G58" s="7">
        <f>O11</f>
        <v>31845</v>
      </c>
      <c r="H58" s="7">
        <v>33921</v>
      </c>
      <c r="I58"/>
    </row>
    <row r="59" spans="2:10" ht="31.2" x14ac:dyDescent="0.3">
      <c r="B59" s="8" t="s">
        <v>10</v>
      </c>
      <c r="C59" s="7">
        <v>27548.109899999999</v>
      </c>
      <c r="D59" s="7">
        <v>30356</v>
      </c>
      <c r="E59" s="7">
        <v>35880</v>
      </c>
      <c r="F59" s="7">
        <v>40031.218500000003</v>
      </c>
      <c r="G59" s="7">
        <f>P11</f>
        <v>36972.475899999998</v>
      </c>
      <c r="H59" s="7">
        <v>37915</v>
      </c>
      <c r="I59"/>
    </row>
    <row r="60" spans="2:10" x14ac:dyDescent="0.3">
      <c r="B60" s="8" t="s">
        <v>8</v>
      </c>
      <c r="C60" s="7">
        <v>32051</v>
      </c>
      <c r="D60" s="7">
        <v>34578</v>
      </c>
      <c r="E60" s="7">
        <v>35662</v>
      </c>
      <c r="F60" s="7">
        <v>37839</v>
      </c>
      <c r="G60" s="7">
        <v>40353</v>
      </c>
      <c r="H60" s="11">
        <v>43341</v>
      </c>
      <c r="I60"/>
    </row>
    <row r="61" spans="2:10" ht="16.2" thickBot="1" x14ac:dyDescent="0.35">
      <c r="B61" s="61" t="s">
        <v>31</v>
      </c>
      <c r="C61" s="10"/>
      <c r="D61" s="10">
        <v>31463</v>
      </c>
      <c r="E61" s="10">
        <v>32438</v>
      </c>
      <c r="F61" s="10">
        <v>31146</v>
      </c>
      <c r="G61" s="10">
        <v>40912</v>
      </c>
      <c r="H61" s="12">
        <v>45574</v>
      </c>
      <c r="I61"/>
    </row>
    <row r="62" spans="2:10" x14ac:dyDescent="0.3">
      <c r="I62"/>
    </row>
    <row r="63" spans="2:10" x14ac:dyDescent="0.3">
      <c r="I63"/>
    </row>
    <row r="66" spans="9:9" ht="15" customHeight="1" x14ac:dyDescent="0.3"/>
    <row r="67" spans="9:9" ht="15" customHeight="1" x14ac:dyDescent="0.3"/>
    <row r="68" spans="9:9" ht="15" customHeight="1" x14ac:dyDescent="0.3"/>
    <row r="79" spans="9:9" ht="15" customHeight="1" x14ac:dyDescent="0.3"/>
    <row r="80" spans="9:9" ht="15" customHeight="1" x14ac:dyDescent="0.3">
      <c r="I80"/>
    </row>
    <row r="81" spans="2:10" ht="15" customHeight="1" x14ac:dyDescent="0.3">
      <c r="I81"/>
    </row>
    <row r="82" spans="2:10" ht="15" customHeight="1" x14ac:dyDescent="0.3">
      <c r="I82"/>
    </row>
    <row r="83" spans="2:10" x14ac:dyDescent="0.3">
      <c r="I83"/>
    </row>
    <row r="84" spans="2:10" ht="16.2" thickBot="1" x14ac:dyDescent="0.35">
      <c r="I84"/>
    </row>
    <row r="85" spans="2:10" x14ac:dyDescent="0.3">
      <c r="B85" s="13" t="s">
        <v>17</v>
      </c>
      <c r="C85" s="14"/>
      <c r="D85" s="14"/>
      <c r="E85" s="14"/>
      <c r="F85" s="14"/>
      <c r="G85" s="14"/>
      <c r="H85" s="14"/>
      <c r="I85"/>
    </row>
    <row r="86" spans="2:10" ht="14.4" customHeight="1" x14ac:dyDescent="0.3">
      <c r="B86" s="33" t="s">
        <v>13</v>
      </c>
      <c r="C86" s="3">
        <v>2018</v>
      </c>
      <c r="D86" s="4">
        <v>2019</v>
      </c>
      <c r="E86" s="5">
        <v>2020</v>
      </c>
      <c r="F86" s="6">
        <v>2021</v>
      </c>
      <c r="G86" s="58">
        <v>2022</v>
      </c>
      <c r="H86" s="60">
        <v>2023</v>
      </c>
      <c r="J86"/>
    </row>
    <row r="87" spans="2:10" ht="31.2" x14ac:dyDescent="0.3">
      <c r="B87" s="8" t="s">
        <v>38</v>
      </c>
      <c r="C87" s="7">
        <v>23366.646700000001</v>
      </c>
      <c r="D87" s="7">
        <v>25254</v>
      </c>
      <c r="E87" s="7">
        <v>28586</v>
      </c>
      <c r="F87" s="7">
        <v>33154.379200000003</v>
      </c>
      <c r="G87" s="7">
        <f>O12</f>
        <v>31039</v>
      </c>
      <c r="H87" s="7">
        <v>34533</v>
      </c>
      <c r="I87"/>
    </row>
    <row r="88" spans="2:10" ht="31.2" x14ac:dyDescent="0.3">
      <c r="B88" s="8" t="s">
        <v>9</v>
      </c>
      <c r="C88" s="7">
        <v>25826.245200000001</v>
      </c>
      <c r="D88" s="7">
        <v>27750</v>
      </c>
      <c r="E88" s="7">
        <v>32247</v>
      </c>
      <c r="F88" s="7">
        <v>36250.129699999998</v>
      </c>
      <c r="G88" s="7">
        <f>P12</f>
        <v>33514.553200000002</v>
      </c>
      <c r="H88" s="7">
        <v>34531</v>
      </c>
      <c r="I88"/>
    </row>
    <row r="89" spans="2:10" x14ac:dyDescent="0.3">
      <c r="B89" s="8" t="s">
        <v>8</v>
      </c>
      <c r="C89" s="7">
        <v>32051</v>
      </c>
      <c r="D89" s="7">
        <v>34578</v>
      </c>
      <c r="E89" s="7">
        <v>35662</v>
      </c>
      <c r="F89" s="7">
        <v>37839</v>
      </c>
      <c r="G89" s="7">
        <v>40353</v>
      </c>
      <c r="H89" s="11">
        <v>43341</v>
      </c>
      <c r="I89"/>
    </row>
    <row r="90" spans="2:10" ht="16.2" thickBot="1" x14ac:dyDescent="0.35">
      <c r="B90" s="61" t="s">
        <v>31</v>
      </c>
      <c r="C90" s="10"/>
      <c r="D90" s="10">
        <v>31463</v>
      </c>
      <c r="E90" s="10">
        <v>32438</v>
      </c>
      <c r="F90" s="10">
        <v>31146</v>
      </c>
      <c r="G90" s="10">
        <v>40912</v>
      </c>
      <c r="H90" s="12">
        <v>45574</v>
      </c>
      <c r="I90"/>
    </row>
    <row r="91" spans="2:10" x14ac:dyDescent="0.3">
      <c r="I91"/>
    </row>
    <row r="92" spans="2:10" x14ac:dyDescent="0.3">
      <c r="I92"/>
    </row>
    <row r="93" spans="2:10" x14ac:dyDescent="0.3">
      <c r="I93"/>
    </row>
    <row r="94" spans="2:10" x14ac:dyDescent="0.3">
      <c r="I94"/>
    </row>
    <row r="108" spans="2:9" x14ac:dyDescent="0.3">
      <c r="I108"/>
    </row>
    <row r="109" spans="2:9" ht="16.2" thickBot="1" x14ac:dyDescent="0.35">
      <c r="I109"/>
    </row>
    <row r="110" spans="2:9" x14ac:dyDescent="0.3">
      <c r="B110" s="13" t="s">
        <v>17</v>
      </c>
      <c r="C110" s="14"/>
      <c r="D110" s="14"/>
      <c r="E110" s="14"/>
      <c r="F110" s="14"/>
      <c r="G110" s="14"/>
      <c r="H110" s="14"/>
      <c r="I110"/>
    </row>
    <row r="111" spans="2:9" x14ac:dyDescent="0.3">
      <c r="B111" s="33" t="s">
        <v>13</v>
      </c>
      <c r="C111" s="3">
        <v>2018</v>
      </c>
      <c r="D111" s="4">
        <v>2019</v>
      </c>
      <c r="E111" s="5">
        <v>2020</v>
      </c>
      <c r="F111" s="6">
        <v>2021</v>
      </c>
      <c r="G111" s="58">
        <v>2022</v>
      </c>
      <c r="H111" s="3">
        <v>2023</v>
      </c>
      <c r="I111"/>
    </row>
    <row r="112" spans="2:9" ht="31.2" x14ac:dyDescent="0.3">
      <c r="B112" s="8" t="s">
        <v>39</v>
      </c>
      <c r="C112" s="7">
        <v>27151.705999999998</v>
      </c>
      <c r="D112" s="7">
        <v>30350</v>
      </c>
      <c r="E112" s="7">
        <v>34506</v>
      </c>
      <c r="F112" s="7">
        <v>41079.721100000002</v>
      </c>
      <c r="G112" s="7">
        <f>O13</f>
        <v>40425</v>
      </c>
      <c r="H112" s="7">
        <v>43170</v>
      </c>
      <c r="I112"/>
    </row>
    <row r="113" spans="2:9" ht="31.2" x14ac:dyDescent="0.3">
      <c r="B113" s="8" t="s">
        <v>12</v>
      </c>
      <c r="C113" s="7">
        <v>40663.816200000001</v>
      </c>
      <c r="D113" s="7">
        <v>45822</v>
      </c>
      <c r="E113" s="7">
        <v>54288</v>
      </c>
      <c r="F113" s="7">
        <v>60391.859400000001</v>
      </c>
      <c r="G113" s="7">
        <f>P13</f>
        <v>56805.708299999998</v>
      </c>
      <c r="H113" s="7">
        <v>58033</v>
      </c>
      <c r="I113"/>
    </row>
    <row r="114" spans="2:9" x14ac:dyDescent="0.3">
      <c r="B114" s="8" t="s">
        <v>8</v>
      </c>
      <c r="C114" s="7">
        <v>32051</v>
      </c>
      <c r="D114" s="7">
        <v>34578</v>
      </c>
      <c r="E114" s="7">
        <v>35662</v>
      </c>
      <c r="F114" s="7">
        <v>37839</v>
      </c>
      <c r="G114" s="7">
        <v>40353</v>
      </c>
      <c r="H114" s="11">
        <v>43341</v>
      </c>
      <c r="I114"/>
    </row>
    <row r="115" spans="2:9" ht="16.2" thickBot="1" x14ac:dyDescent="0.35">
      <c r="B115" s="61" t="s">
        <v>31</v>
      </c>
      <c r="C115" s="10"/>
      <c r="D115" s="10">
        <v>31463</v>
      </c>
      <c r="E115" s="10">
        <v>32438</v>
      </c>
      <c r="F115" s="10">
        <v>31146</v>
      </c>
      <c r="G115" s="10">
        <v>40912</v>
      </c>
      <c r="H115" s="12">
        <v>45574</v>
      </c>
      <c r="I115"/>
    </row>
    <row r="116" spans="2:9" x14ac:dyDescent="0.3">
      <c r="I116"/>
    </row>
    <row r="136" spans="2:7" ht="16.2" thickBot="1" x14ac:dyDescent="0.35"/>
    <row r="137" spans="2:7" ht="171.6" x14ac:dyDescent="0.3">
      <c r="B137" s="51" t="s">
        <v>36</v>
      </c>
      <c r="C137" s="52" t="s">
        <v>24</v>
      </c>
      <c r="D137" s="53" t="s">
        <v>40</v>
      </c>
      <c r="E137" s="54" t="s">
        <v>27</v>
      </c>
      <c r="F137"/>
      <c r="G137"/>
    </row>
    <row r="138" spans="2:7" ht="31.2" x14ac:dyDescent="0.3">
      <c r="B138" s="55" t="s">
        <v>28</v>
      </c>
      <c r="C138" s="64">
        <f>H22*12</f>
        <v>63132</v>
      </c>
      <c r="D138" s="50">
        <f>C138/R10</f>
        <v>1.6165309571362729</v>
      </c>
      <c r="E138" s="62" t="s">
        <v>33</v>
      </c>
      <c r="G138" t="s">
        <v>41</v>
      </c>
    </row>
    <row r="139" spans="2:7" ht="31.2" x14ac:dyDescent="0.3">
      <c r="B139" s="55" t="s">
        <v>29</v>
      </c>
      <c r="C139" s="64">
        <f>H23*12</f>
        <v>47928</v>
      </c>
      <c r="D139" s="50">
        <f>C139/R11</f>
        <v>1.4129300433359866</v>
      </c>
      <c r="E139" s="62" t="s">
        <v>25</v>
      </c>
      <c r="G139" t="s">
        <v>34</v>
      </c>
    </row>
    <row r="140" spans="2:7" ht="31.8" thickBot="1" x14ac:dyDescent="0.35">
      <c r="B140" s="56" t="s">
        <v>30</v>
      </c>
      <c r="C140" s="65">
        <f>H25*12</f>
        <v>178356</v>
      </c>
      <c r="D140" s="57">
        <f>C140/R13</f>
        <v>4.1314801945795692</v>
      </c>
      <c r="E140" s="63" t="s">
        <v>26</v>
      </c>
      <c r="G140" t="s">
        <v>35</v>
      </c>
    </row>
    <row r="142" spans="2:7" x14ac:dyDescent="0.3">
      <c r="B142" s="1"/>
    </row>
  </sheetData>
  <sheetProtection algorithmName="SHA-512" hashValue="jnzUJ0YWUHIZHcNhPF9yWfIWrPtIF1PrFDfPsN04zvRGGUVxstRAUSFQwQQLXGqPVkrZY//JoCvKM02YbKPGqg==" saltValue="sZw/4StmJq981UWbk4h95A==" spinCount="100000" sheet="1" objects="1" scenarios="1"/>
  <hyperlinks>
    <hyperlink ref="B15" r:id="rId1" xr:uid="{94268CAA-C33D-46BF-9E26-BF248230AC61}"/>
    <hyperlink ref="B43" r:id="rId2" location="w=" xr:uid="{D6490DD9-271B-48EF-8799-92237302296F}"/>
    <hyperlink ref="B44" r:id="rId3" xr:uid="{39B35DBA-5D5C-461B-B35B-BA4F5216CDF4}"/>
    <hyperlink ref="B60" r:id="rId4" location="w=" xr:uid="{AAA11BA7-CED3-4536-9B85-A8EF9B6E340D}"/>
    <hyperlink ref="B61" r:id="rId5" xr:uid="{ADB4083E-FE2C-4EB8-86DA-FF9A39DEC458}"/>
    <hyperlink ref="B89" r:id="rId6" location="w=" xr:uid="{F1C2657F-990D-47E2-A28C-943C50F3E780}"/>
    <hyperlink ref="B90" r:id="rId7" xr:uid="{D0B0AA05-58D2-4978-A837-9575F1B82BE9}"/>
    <hyperlink ref="B114" r:id="rId8" location="w=" xr:uid="{2E238C0E-D7C9-487B-AB02-D620DD7D96C9}"/>
    <hyperlink ref="B115" r:id="rId9" xr:uid="{2A98EF0B-E35D-4980-8E3A-F6F0A60879AA}"/>
  </hyperlinks>
  <pageMargins left="0.25" right="0.25" top="0.75" bottom="0.75" header="0.3" footer="0.3"/>
  <pageSetup paperSize="9" scale="75" fitToHeight="0" orientation="landscape" r:id="rId10"/>
  <rowBreaks count="1" manualBreakCount="1">
    <brk id="30" max="16383" man="1"/>
  </rowBreaks>
  <drawing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Porovnání mezd P10 a platů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Zastupce</dc:creator>
  <cp:lastModifiedBy>Tereza</cp:lastModifiedBy>
  <cp:lastPrinted>2022-05-04T09:40:04Z</cp:lastPrinted>
  <dcterms:created xsi:type="dcterms:W3CDTF">2019-10-03T13:40:21Z</dcterms:created>
  <dcterms:modified xsi:type="dcterms:W3CDTF">2024-06-24T12:18:23Z</dcterms:modified>
</cp:coreProperties>
</file>